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ічний план ТПВ 2021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<sst xmlns="http://schemas.openxmlformats.org/spreadsheetml/2006/main" count="103" uniqueCount="79">
  <si>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Затверджено:</t>
  </si>
  <si>
    <t>рішенням виконавчого комітету</t>
  </si>
  <si>
    <t>Южноукраїнської міської ради</t>
  </si>
  <si>
    <t xml:space="preserve">                      Річний план надання послуг з поводження з побутовими відходами</t>
  </si>
  <si>
    <t>№ з/п</t>
  </si>
  <si>
    <t>Показники</t>
  </si>
  <si>
    <t>Фактично</t>
  </si>
  <si>
    <t>Передбачено діючим тарифом</t>
  </si>
  <si>
    <t>2016 рік</t>
  </si>
  <si>
    <t>2017 рік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</si>
  <si>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</si>
  <si>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тонн</t>
  </si>
  <si>
    <t>А</t>
  </si>
  <si>
    <t>Б</t>
  </si>
  <si>
    <t>Обсяг побутових відходів, що підлягає вивезенню (збирання, зберігання та перевезення), усього, зокрема:</t>
  </si>
  <si>
    <t xml:space="preserve"> 1.1.</t>
  </si>
  <si>
    <t xml:space="preserve"> тверді побутові відходи</t>
  </si>
  <si>
    <t xml:space="preserve"> 1.2.</t>
  </si>
  <si>
    <t>великогабаритні побутові відходи</t>
  </si>
  <si>
    <t xml:space="preserve"> 1.3.</t>
  </si>
  <si>
    <t>ремонтні побутові відходи</t>
  </si>
  <si>
    <t>Обсяг побутових відходів, що підлягає захороненню, усього, зокрема:</t>
  </si>
  <si>
    <t xml:space="preserve"> 3.1.</t>
  </si>
  <si>
    <t>тверді побутові відходи</t>
  </si>
  <si>
    <t xml:space="preserve"> 3.2.</t>
  </si>
  <si>
    <t>Обсяг відходів, прийнятих полігоном/звалищем на захоронення, усього, зокрема:</t>
  </si>
  <si>
    <t xml:space="preserve"> 4.1.</t>
  </si>
  <si>
    <t>побутові відходи (п. 3)</t>
  </si>
  <si>
    <t xml:space="preserve"> 4.2.</t>
  </si>
  <si>
    <t>вуличний змет</t>
  </si>
  <si>
    <t xml:space="preserve"> 4.3.</t>
  </si>
  <si>
    <t>відходи зеленого господарства</t>
  </si>
  <si>
    <t xml:space="preserve"> 4.4.</t>
  </si>
  <si>
    <t>будівельні відходи (подрібнені)</t>
  </si>
  <si>
    <t xml:space="preserve"> 4.5.</t>
  </si>
  <si>
    <t>промислові відходи 3 класу небезпеки</t>
  </si>
  <si>
    <t xml:space="preserve"> 4.6.</t>
  </si>
  <si>
    <t>промислові відходи 4 класу небезпеки</t>
  </si>
  <si>
    <t xml:space="preserve"> 4.7.</t>
  </si>
  <si>
    <t>неперероблюваний залишок (несортований, некомпостований, піролізний, шлак і зола сміттєспалювальних заводів)</t>
  </si>
  <si>
    <t xml:space="preserve"> 4.8.</t>
  </si>
  <si>
    <t>обсяг інших відходів, що захороняються на полігоні/звалищі та не ввійшли до даних пунктів (4.1-4.7)</t>
  </si>
  <si>
    <t>Обсяги відходів, що спрямовуються під час завезення на полігон на сортування</t>
  </si>
  <si>
    <t>Обсяг захоронення відходів на полігоні/звалищі після сортування, усього, зокрема:</t>
  </si>
  <si>
    <t xml:space="preserve"> 6.1.</t>
  </si>
  <si>
    <t>обсяги захоронення відходів після сортування, усього, зокрема:</t>
  </si>
  <si>
    <t xml:space="preserve"> 6.1.1</t>
  </si>
  <si>
    <t>побутові відходи, усього, а саме: тверді, великогабаритні, ремонтні</t>
  </si>
  <si>
    <t xml:space="preserve"> 6.1.2</t>
  </si>
  <si>
    <t xml:space="preserve"> 6.1.3.</t>
  </si>
  <si>
    <t xml:space="preserve"> 6.1.4.</t>
  </si>
  <si>
    <t xml:space="preserve"> 6.1.5.</t>
  </si>
  <si>
    <t xml:space="preserve"> 6.1.6.</t>
  </si>
  <si>
    <t xml:space="preserve"> 6.1.7.</t>
  </si>
  <si>
    <t xml:space="preserve"> 6.1.8.</t>
  </si>
  <si>
    <t>обсяг захоронення після сортування інших відходів, що не увійшли до пунктів 6.1.1.-6.1.7, на полігоні/звалищі</t>
  </si>
  <si>
    <t>Обсяг надання послуг з вивезення побутових відходів, усього, зокрема:</t>
  </si>
  <si>
    <t xml:space="preserve"> 7.1.</t>
  </si>
  <si>
    <t>населенню</t>
  </si>
  <si>
    <t xml:space="preserve"> 7.2.</t>
  </si>
  <si>
    <t>бюджетним установам та організаціям</t>
  </si>
  <si>
    <t xml:space="preserve"> 7.3.</t>
  </si>
  <si>
    <t>іншим споживачам</t>
  </si>
  <si>
    <t>Обсяг надання послуг з перероблення побутових відходів, усього, зокрема:</t>
  </si>
  <si>
    <t>8.1.</t>
  </si>
  <si>
    <t xml:space="preserve"> 8.2.</t>
  </si>
  <si>
    <t xml:space="preserve"> 8.3.</t>
  </si>
  <si>
    <t>Обсяг надання послуг із захоронення побутових відходів, усього, зокрема:</t>
  </si>
  <si>
    <t xml:space="preserve"> 9.1.</t>
  </si>
  <si>
    <t xml:space="preserve"> 9.2.</t>
  </si>
  <si>
    <t xml:space="preserve"> 9.3.</t>
  </si>
  <si>
    <t xml:space="preserve"> Директор КП ЖЕО                                                                                    З.С.Гульман </t>
  </si>
  <si>
    <t>2018 рік</t>
  </si>
  <si>
    <t>попередній до базового 2019 рік</t>
  </si>
  <si>
    <t>базовий період 2020 рік</t>
  </si>
  <si>
    <t>Усього обсяги відходів на планований період 2021 рік</t>
  </si>
  <si>
    <t xml:space="preserve">    комунального  підприємства "Житлово-експлуатаційне об'єднання"  на плановий 2021 рік</t>
  </si>
  <si>
    <r>
      <t>м</t>
    </r>
    <r>
      <rPr>
        <vertAlign val="superscript"/>
        <sz val="11"/>
        <rFont val="Times New Roman"/>
        <family val="1"/>
      </rPr>
      <t>3</t>
    </r>
  </si>
  <si>
    <t>20.01 2021 № 04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</si>
</sst>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"/>
    <numFmt numFmtId="192" formatCode="0.00000"/>
  </numFmts>
  <fonts count="41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vertical="justify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190" fontId="2" fillId="0" borderId="10" xfId="0" applyNumberFormat="1" applyFont="1" applyBorder="1" applyAlignment="1">
      <alignment horizontal="center" wrapText="1"/>
    </xf>
    <xf numFmtId="190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8.00390625" style="0" customWidth="1"/>
    <col min="4" max="4" width="7.7109375" style="0" customWidth="1"/>
    <col min="5" max="5" width="7.57421875" style="0" customWidth="1"/>
    <col min="6" max="6" width="7.851562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8.421875" style="0" customWidth="1"/>
    <col min="11" max="11" width="7.421875" style="0" customWidth="1"/>
    <col min="12" max="12" width="8.00390625" style="0" customWidth="1"/>
    <col min="13" max="13" width="6.8515625" style="0" customWidth="1"/>
    <col min="14" max="14" width="7.8515625" style="0" customWidth="1"/>
    <col min="15" max="15" width="8.00390625" style="0" customWidth="1"/>
    <col min="16" max="16" width="7.28125" style="17" customWidth="1"/>
    <col min="17" max="17" width="6.57421875" style="17" customWidth="1"/>
  </cols>
  <sheetData>
    <row r="1" s="1" customFormat="1" ht="15">
      <c r="N1" s="1" t="s">
        <v>0</v>
      </c>
    </row>
    <row r="2" s="1" customFormat="1" ht="15">
      <c r="N2" s="1" t="s">
        <v>1</v>
      </c>
    </row>
    <row r="3" s="1" customFormat="1" ht="15">
      <c r="N3" s="1" t="s">
        <v>2</v>
      </c>
    </row>
    <row r="4" s="1" customFormat="1" ht="15">
      <c r="N4" s="1" t="s">
        <v>78</v>
      </c>
    </row>
    <row r="5" s="1" customFormat="1" ht="15"/>
    <row r="6" spans="2:16" s="2" customFormat="1" ht="15">
      <c r="B6" s="20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2:16" s="2" customFormat="1" ht="15">
      <c r="B7" s="20" t="s">
        <v>76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2:17" s="2" customFormat="1" ht="13.5" customHeight="1">
      <c r="B8" s="22" t="s">
        <v>4</v>
      </c>
      <c r="C8" s="22" t="s">
        <v>5</v>
      </c>
      <c r="D8" s="25" t="s">
        <v>6</v>
      </c>
      <c r="E8" s="26"/>
      <c r="F8" s="26"/>
      <c r="G8" s="26"/>
      <c r="H8" s="26"/>
      <c r="I8" s="26"/>
      <c r="J8" s="26"/>
      <c r="K8" s="26"/>
      <c r="L8" s="26"/>
      <c r="M8" s="27"/>
      <c r="N8" s="28" t="s">
        <v>7</v>
      </c>
      <c r="O8" s="29"/>
      <c r="P8" s="32" t="s">
        <v>75</v>
      </c>
      <c r="Q8" s="33"/>
    </row>
    <row r="9" spans="2:17" s="2" customFormat="1" ht="45" customHeight="1">
      <c r="B9" s="23"/>
      <c r="C9" s="23"/>
      <c r="D9" s="18" t="s">
        <v>8</v>
      </c>
      <c r="E9" s="19"/>
      <c r="F9" s="18" t="s">
        <v>9</v>
      </c>
      <c r="G9" s="19"/>
      <c r="H9" s="18" t="s">
        <v>72</v>
      </c>
      <c r="I9" s="19"/>
      <c r="J9" s="18" t="s">
        <v>73</v>
      </c>
      <c r="K9" s="19"/>
      <c r="L9" s="18" t="s">
        <v>74</v>
      </c>
      <c r="M9" s="19"/>
      <c r="N9" s="30"/>
      <c r="O9" s="31"/>
      <c r="P9" s="30"/>
      <c r="Q9" s="31"/>
    </row>
    <row r="10" spans="2:17" s="2" customFormat="1" ht="18">
      <c r="B10" s="24"/>
      <c r="C10" s="24"/>
      <c r="D10" s="3" t="s">
        <v>10</v>
      </c>
      <c r="E10" s="3" t="s">
        <v>11</v>
      </c>
      <c r="F10" s="3" t="s">
        <v>10</v>
      </c>
      <c r="G10" s="3" t="s">
        <v>11</v>
      </c>
      <c r="H10" s="3" t="s">
        <v>10</v>
      </c>
      <c r="I10" s="3" t="s">
        <v>11</v>
      </c>
      <c r="J10" s="3" t="s">
        <v>10</v>
      </c>
      <c r="K10" s="3" t="s">
        <v>11</v>
      </c>
      <c r="L10" s="3" t="s">
        <v>10</v>
      </c>
      <c r="M10" s="3" t="s">
        <v>11</v>
      </c>
      <c r="N10" s="3" t="s">
        <v>10</v>
      </c>
      <c r="O10" s="3" t="s">
        <v>11</v>
      </c>
      <c r="P10" s="16" t="s">
        <v>77</v>
      </c>
      <c r="Q10" s="16" t="s">
        <v>11</v>
      </c>
    </row>
    <row r="11" spans="2:17" s="2" customFormat="1" ht="15">
      <c r="B11" s="3" t="s">
        <v>12</v>
      </c>
      <c r="C11" s="3" t="s">
        <v>13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16">
        <v>13</v>
      </c>
      <c r="Q11" s="16">
        <v>14</v>
      </c>
    </row>
    <row r="12" spans="2:17" s="2" customFormat="1" ht="62.25" customHeight="1">
      <c r="B12" s="4">
        <v>1</v>
      </c>
      <c r="C12" s="5" t="s">
        <v>14</v>
      </c>
      <c r="D12" s="14">
        <f>D13+D14</f>
        <v>53464.4</v>
      </c>
      <c r="E12" s="14">
        <f aca="true" t="shared" si="0" ref="E12:E50">D12*0.23</f>
        <v>12296.812000000002</v>
      </c>
      <c r="F12" s="14">
        <f>F13+F14</f>
        <v>48888.5</v>
      </c>
      <c r="G12" s="14">
        <f aca="true" t="shared" si="1" ref="G12:G50">F12*0.23</f>
        <v>11244.355000000001</v>
      </c>
      <c r="H12" s="14">
        <f>H13+H14</f>
        <v>45878.3</v>
      </c>
      <c r="I12" s="14">
        <f aca="true" t="shared" si="2" ref="I12:I50">H12*0.23</f>
        <v>10552.009000000002</v>
      </c>
      <c r="J12" s="14">
        <f>J13+J14</f>
        <v>35118</v>
      </c>
      <c r="K12" s="14">
        <f aca="true" t="shared" si="3" ref="K12:K50">J12*0.23</f>
        <v>8077.14</v>
      </c>
      <c r="L12" s="14">
        <f>L13+L14</f>
        <v>33787.810000000005</v>
      </c>
      <c r="M12" s="14">
        <f>L12*0.23</f>
        <v>7771.196300000001</v>
      </c>
      <c r="N12" s="14">
        <f>N13+N14</f>
        <v>48690</v>
      </c>
      <c r="O12" s="14">
        <f aca="true" t="shared" si="4" ref="O12:O50">N12*0.23</f>
        <v>11198.7</v>
      </c>
      <c r="P12" s="14">
        <f>P13+P14</f>
        <v>32559.8</v>
      </c>
      <c r="Q12" s="14">
        <f aca="true" t="shared" si="5" ref="Q12:Q50">P12*0.23</f>
        <v>7488.754</v>
      </c>
    </row>
    <row r="13" spans="2:17" s="2" customFormat="1" ht="15">
      <c r="B13" s="6" t="s">
        <v>15</v>
      </c>
      <c r="C13" s="5" t="s">
        <v>16</v>
      </c>
      <c r="D13" s="14">
        <v>52881.3</v>
      </c>
      <c r="E13" s="14">
        <f t="shared" si="0"/>
        <v>12162.699</v>
      </c>
      <c r="F13" s="14">
        <v>48487.9</v>
      </c>
      <c r="G13" s="14">
        <f t="shared" si="1"/>
        <v>11152.217</v>
      </c>
      <c r="H13" s="14">
        <v>45232.3</v>
      </c>
      <c r="I13" s="14">
        <f t="shared" si="2"/>
        <v>10403.429000000002</v>
      </c>
      <c r="J13" s="14">
        <v>34336</v>
      </c>
      <c r="K13" s="14">
        <f t="shared" si="3"/>
        <v>7897.280000000001</v>
      </c>
      <c r="L13" s="14">
        <v>32056.24</v>
      </c>
      <c r="M13" s="14">
        <f>L13*0.23</f>
        <v>7372.935200000001</v>
      </c>
      <c r="N13" s="14">
        <v>47610</v>
      </c>
      <c r="O13" s="14">
        <f t="shared" si="4"/>
        <v>10950.300000000001</v>
      </c>
      <c r="P13" s="14">
        <v>30529.8</v>
      </c>
      <c r="Q13" s="14">
        <f t="shared" si="5"/>
        <v>7021.854</v>
      </c>
    </row>
    <row r="14" spans="2:17" s="2" customFormat="1" ht="30">
      <c r="B14" s="6" t="s">
        <v>17</v>
      </c>
      <c r="C14" s="5" t="s">
        <v>18</v>
      </c>
      <c r="D14" s="14">
        <v>583.1</v>
      </c>
      <c r="E14" s="14">
        <f t="shared" si="0"/>
        <v>134.113</v>
      </c>
      <c r="F14" s="14">
        <v>400.6</v>
      </c>
      <c r="G14" s="14">
        <f t="shared" si="1"/>
        <v>92.138</v>
      </c>
      <c r="H14" s="14">
        <v>646</v>
      </c>
      <c r="I14" s="14">
        <f t="shared" si="2"/>
        <v>148.58</v>
      </c>
      <c r="J14" s="14">
        <v>782</v>
      </c>
      <c r="K14" s="14">
        <f t="shared" si="3"/>
        <v>179.86</v>
      </c>
      <c r="L14" s="14">
        <v>1731.57</v>
      </c>
      <c r="M14" s="14">
        <f>L14*0.23</f>
        <v>398.2611</v>
      </c>
      <c r="N14" s="14">
        <v>1080</v>
      </c>
      <c r="O14" s="14">
        <f t="shared" si="4"/>
        <v>248.4</v>
      </c>
      <c r="P14" s="14">
        <v>2030</v>
      </c>
      <c r="Q14" s="14">
        <f t="shared" si="5"/>
        <v>466.90000000000003</v>
      </c>
    </row>
    <row r="15" spans="2:17" s="2" customFormat="1" ht="19.5" customHeight="1">
      <c r="B15" s="6" t="s">
        <v>19</v>
      </c>
      <c r="C15" s="5" t="s">
        <v>20</v>
      </c>
      <c r="D15" s="14"/>
      <c r="E15" s="14">
        <f t="shared" si="0"/>
        <v>0</v>
      </c>
      <c r="F15" s="14"/>
      <c r="G15" s="14">
        <f t="shared" si="1"/>
        <v>0</v>
      </c>
      <c r="H15" s="14"/>
      <c r="I15" s="14">
        <f t="shared" si="2"/>
        <v>0</v>
      </c>
      <c r="J15" s="14"/>
      <c r="K15" s="14">
        <f t="shared" si="3"/>
        <v>0</v>
      </c>
      <c r="L15" s="14"/>
      <c r="M15" s="14">
        <v>0</v>
      </c>
      <c r="N15" s="14"/>
      <c r="O15" s="14">
        <f t="shared" si="4"/>
        <v>0</v>
      </c>
      <c r="P15" s="14"/>
      <c r="Q15" s="14">
        <f t="shared" si="5"/>
        <v>0</v>
      </c>
    </row>
    <row r="16" spans="2:17" s="2" customFormat="1" ht="45" customHeight="1">
      <c r="B16" s="4">
        <v>3</v>
      </c>
      <c r="C16" s="5" t="s">
        <v>21</v>
      </c>
      <c r="D16" s="14">
        <f>D17+D18</f>
        <v>53464.4</v>
      </c>
      <c r="E16" s="14">
        <f t="shared" si="0"/>
        <v>12296.812000000002</v>
      </c>
      <c r="F16" s="14">
        <f>F17+F18</f>
        <v>48888.5</v>
      </c>
      <c r="G16" s="14">
        <f t="shared" si="1"/>
        <v>11244.355000000001</v>
      </c>
      <c r="H16" s="14">
        <f>H17+H18</f>
        <v>45878.3</v>
      </c>
      <c r="I16" s="14">
        <f t="shared" si="2"/>
        <v>10552.009000000002</v>
      </c>
      <c r="J16" s="14">
        <f>J17+J18</f>
        <v>35118</v>
      </c>
      <c r="K16" s="14">
        <f t="shared" si="3"/>
        <v>8077.14</v>
      </c>
      <c r="L16" s="14">
        <f>L17+L18</f>
        <v>33787.810000000005</v>
      </c>
      <c r="M16" s="14">
        <f>L16*0.23</f>
        <v>7771.196300000001</v>
      </c>
      <c r="N16" s="14">
        <f>N17+N18</f>
        <v>48690</v>
      </c>
      <c r="O16" s="14">
        <f t="shared" si="4"/>
        <v>11198.7</v>
      </c>
      <c r="P16" s="14">
        <f>P17+P18</f>
        <v>32559.8</v>
      </c>
      <c r="Q16" s="14">
        <f t="shared" si="5"/>
        <v>7488.754</v>
      </c>
    </row>
    <row r="17" spans="2:17" s="2" customFormat="1" ht="15">
      <c r="B17" s="6" t="s">
        <v>22</v>
      </c>
      <c r="C17" s="5" t="s">
        <v>23</v>
      </c>
      <c r="D17" s="14">
        <v>52881.3</v>
      </c>
      <c r="E17" s="14">
        <f t="shared" si="0"/>
        <v>12162.699</v>
      </c>
      <c r="F17" s="14">
        <v>48487.9</v>
      </c>
      <c r="G17" s="14">
        <f t="shared" si="1"/>
        <v>11152.217</v>
      </c>
      <c r="H17" s="14">
        <v>45232.3</v>
      </c>
      <c r="I17" s="14">
        <f t="shared" si="2"/>
        <v>10403.429000000002</v>
      </c>
      <c r="J17" s="14">
        <v>34336</v>
      </c>
      <c r="K17" s="14">
        <f t="shared" si="3"/>
        <v>7897.280000000001</v>
      </c>
      <c r="L17" s="14">
        <v>32056.24</v>
      </c>
      <c r="M17" s="14">
        <f>L17*0.23</f>
        <v>7372.935200000001</v>
      </c>
      <c r="N17" s="14">
        <v>47610</v>
      </c>
      <c r="O17" s="14">
        <f t="shared" si="4"/>
        <v>10950.300000000001</v>
      </c>
      <c r="P17" s="14">
        <v>30529.8</v>
      </c>
      <c r="Q17" s="14">
        <f t="shared" si="5"/>
        <v>7021.854</v>
      </c>
    </row>
    <row r="18" spans="2:17" s="2" customFormat="1" ht="17.25" customHeight="1">
      <c r="B18" s="6" t="s">
        <v>24</v>
      </c>
      <c r="C18" s="5" t="s">
        <v>20</v>
      </c>
      <c r="D18" s="14">
        <v>583.1</v>
      </c>
      <c r="E18" s="14">
        <f t="shared" si="0"/>
        <v>134.113</v>
      </c>
      <c r="F18" s="14">
        <v>400.6</v>
      </c>
      <c r="G18" s="14">
        <f t="shared" si="1"/>
        <v>92.138</v>
      </c>
      <c r="H18" s="14">
        <v>646</v>
      </c>
      <c r="I18" s="14">
        <f t="shared" si="2"/>
        <v>148.58</v>
      </c>
      <c r="J18" s="14">
        <v>782</v>
      </c>
      <c r="K18" s="14">
        <f t="shared" si="3"/>
        <v>179.86</v>
      </c>
      <c r="L18" s="14">
        <v>1731.57</v>
      </c>
      <c r="M18" s="14">
        <f>L18*0.23</f>
        <v>398.2611</v>
      </c>
      <c r="N18" s="14">
        <v>1080</v>
      </c>
      <c r="O18" s="14">
        <f t="shared" si="4"/>
        <v>248.4</v>
      </c>
      <c r="P18" s="14">
        <v>2030</v>
      </c>
      <c r="Q18" s="14">
        <f t="shared" si="5"/>
        <v>466.90000000000003</v>
      </c>
    </row>
    <row r="19" spans="2:17" s="2" customFormat="1" ht="50.25" customHeight="1">
      <c r="B19" s="4">
        <v>4</v>
      </c>
      <c r="C19" s="5" t="s">
        <v>25</v>
      </c>
      <c r="D19" s="14">
        <f>D20+D21+D22+D23+D24+D25+D26+D27</f>
        <v>53464.4</v>
      </c>
      <c r="E19" s="14">
        <f t="shared" si="0"/>
        <v>12296.812000000002</v>
      </c>
      <c r="F19" s="14">
        <f>F20+F21+F22+F23+F24+F25+F26+F27</f>
        <v>48888.5</v>
      </c>
      <c r="G19" s="14">
        <f t="shared" si="1"/>
        <v>11244.355000000001</v>
      </c>
      <c r="H19" s="14">
        <f>H20+H21+H22+H23+H24+H25+H26+H27</f>
        <v>45878.3</v>
      </c>
      <c r="I19" s="14">
        <f t="shared" si="2"/>
        <v>10552.009000000002</v>
      </c>
      <c r="J19" s="14">
        <f>J20+J21+J22+J23+J24+J25+J26+J27</f>
        <v>35118</v>
      </c>
      <c r="K19" s="14">
        <f t="shared" si="3"/>
        <v>8077.14</v>
      </c>
      <c r="L19" s="14">
        <f>L20+L21+L22+L23+L24+L25+L26+L27</f>
        <v>33787.8</v>
      </c>
      <c r="M19" s="14">
        <f>L19*0.23</f>
        <v>7771.194000000001</v>
      </c>
      <c r="N19" s="14">
        <f>N20+N21+N22+N23+N24+N25+N26+N27</f>
        <v>48690</v>
      </c>
      <c r="O19" s="14">
        <f t="shared" si="4"/>
        <v>11198.7</v>
      </c>
      <c r="P19" s="14">
        <f>P20+P21+P22+P23+P24+P25+P26+P27</f>
        <v>32559.8</v>
      </c>
      <c r="Q19" s="14">
        <f t="shared" si="5"/>
        <v>7488.754</v>
      </c>
    </row>
    <row r="20" spans="2:17" s="2" customFormat="1" ht="15">
      <c r="B20" s="6" t="s">
        <v>26</v>
      </c>
      <c r="C20" s="5" t="s">
        <v>27</v>
      </c>
      <c r="D20" s="14">
        <v>53464.4</v>
      </c>
      <c r="E20" s="14">
        <f t="shared" si="0"/>
        <v>12296.812000000002</v>
      </c>
      <c r="F20" s="14">
        <v>48888.5</v>
      </c>
      <c r="G20" s="14">
        <f t="shared" si="1"/>
        <v>11244.355000000001</v>
      </c>
      <c r="H20" s="14">
        <v>45878.3</v>
      </c>
      <c r="I20" s="14">
        <f t="shared" si="2"/>
        <v>10552.009000000002</v>
      </c>
      <c r="J20" s="14">
        <v>35118</v>
      </c>
      <c r="K20" s="14">
        <f t="shared" si="3"/>
        <v>8077.14</v>
      </c>
      <c r="L20" s="14">
        <v>33787.8</v>
      </c>
      <c r="M20" s="14">
        <f>L20*0.23</f>
        <v>7771.194000000001</v>
      </c>
      <c r="N20" s="14">
        <v>48690</v>
      </c>
      <c r="O20" s="14">
        <f t="shared" si="4"/>
        <v>11198.7</v>
      </c>
      <c r="P20" s="14">
        <v>32559.8</v>
      </c>
      <c r="Q20" s="14">
        <f t="shared" si="5"/>
        <v>7488.754</v>
      </c>
    </row>
    <row r="21" spans="2:17" s="2" customFormat="1" ht="15">
      <c r="B21" s="6" t="s">
        <v>28</v>
      </c>
      <c r="C21" s="5" t="s">
        <v>29</v>
      </c>
      <c r="D21" s="14"/>
      <c r="E21" s="14">
        <f t="shared" si="0"/>
        <v>0</v>
      </c>
      <c r="F21" s="14"/>
      <c r="G21" s="14">
        <f t="shared" si="1"/>
        <v>0</v>
      </c>
      <c r="H21" s="14"/>
      <c r="I21" s="14">
        <f t="shared" si="2"/>
        <v>0</v>
      </c>
      <c r="J21" s="14"/>
      <c r="K21" s="14">
        <f t="shared" si="3"/>
        <v>0</v>
      </c>
      <c r="L21" s="14"/>
      <c r="M21" s="14"/>
      <c r="N21" s="14"/>
      <c r="O21" s="14">
        <f t="shared" si="4"/>
        <v>0</v>
      </c>
      <c r="P21" s="14"/>
      <c r="Q21" s="14">
        <f t="shared" si="5"/>
        <v>0</v>
      </c>
    </row>
    <row r="22" spans="2:17" s="2" customFormat="1" ht="30">
      <c r="B22" s="6" t="s">
        <v>30</v>
      </c>
      <c r="C22" s="5" t="s">
        <v>31</v>
      </c>
      <c r="D22" s="14"/>
      <c r="E22" s="14">
        <f t="shared" si="0"/>
        <v>0</v>
      </c>
      <c r="F22" s="14"/>
      <c r="G22" s="14">
        <f t="shared" si="1"/>
        <v>0</v>
      </c>
      <c r="H22" s="14"/>
      <c r="I22" s="14">
        <f t="shared" si="2"/>
        <v>0</v>
      </c>
      <c r="J22" s="14"/>
      <c r="K22" s="14">
        <f t="shared" si="3"/>
        <v>0</v>
      </c>
      <c r="L22" s="14"/>
      <c r="M22" s="14"/>
      <c r="N22" s="14"/>
      <c r="O22" s="14">
        <f t="shared" si="4"/>
        <v>0</v>
      </c>
      <c r="P22" s="14"/>
      <c r="Q22" s="14">
        <f t="shared" si="5"/>
        <v>0</v>
      </c>
    </row>
    <row r="23" spans="2:17" s="2" customFormat="1" ht="30">
      <c r="B23" s="6" t="s">
        <v>32</v>
      </c>
      <c r="C23" s="5" t="s">
        <v>33</v>
      </c>
      <c r="D23" s="14"/>
      <c r="E23" s="14">
        <f t="shared" si="0"/>
        <v>0</v>
      </c>
      <c r="F23" s="14"/>
      <c r="G23" s="14">
        <f t="shared" si="1"/>
        <v>0</v>
      </c>
      <c r="H23" s="14"/>
      <c r="I23" s="14">
        <f t="shared" si="2"/>
        <v>0</v>
      </c>
      <c r="J23" s="14"/>
      <c r="K23" s="14">
        <f t="shared" si="3"/>
        <v>0</v>
      </c>
      <c r="L23" s="14"/>
      <c r="M23" s="14"/>
      <c r="N23" s="14"/>
      <c r="O23" s="14">
        <f t="shared" si="4"/>
        <v>0</v>
      </c>
      <c r="P23" s="14"/>
      <c r="Q23" s="14">
        <f t="shared" si="5"/>
        <v>0</v>
      </c>
    </row>
    <row r="24" spans="2:17" s="2" customFormat="1" ht="30">
      <c r="B24" s="6" t="s">
        <v>34</v>
      </c>
      <c r="C24" s="5" t="s">
        <v>35</v>
      </c>
      <c r="D24" s="14"/>
      <c r="E24" s="14">
        <f t="shared" si="0"/>
        <v>0</v>
      </c>
      <c r="F24" s="14"/>
      <c r="G24" s="14">
        <f t="shared" si="1"/>
        <v>0</v>
      </c>
      <c r="H24" s="14"/>
      <c r="I24" s="14">
        <f t="shared" si="2"/>
        <v>0</v>
      </c>
      <c r="J24" s="14"/>
      <c r="K24" s="14">
        <f t="shared" si="3"/>
        <v>0</v>
      </c>
      <c r="L24" s="14"/>
      <c r="M24" s="14"/>
      <c r="N24" s="14"/>
      <c r="O24" s="14">
        <f t="shared" si="4"/>
        <v>0</v>
      </c>
      <c r="P24" s="14"/>
      <c r="Q24" s="14">
        <f t="shared" si="5"/>
        <v>0</v>
      </c>
    </row>
    <row r="25" spans="2:17" s="2" customFormat="1" ht="30">
      <c r="B25" s="6" t="s">
        <v>36</v>
      </c>
      <c r="C25" s="5" t="s">
        <v>37</v>
      </c>
      <c r="D25" s="14"/>
      <c r="E25" s="14">
        <f t="shared" si="0"/>
        <v>0</v>
      </c>
      <c r="F25" s="14"/>
      <c r="G25" s="14">
        <f t="shared" si="1"/>
        <v>0</v>
      </c>
      <c r="H25" s="14"/>
      <c r="I25" s="14">
        <f t="shared" si="2"/>
        <v>0</v>
      </c>
      <c r="J25" s="14"/>
      <c r="K25" s="14">
        <f t="shared" si="3"/>
        <v>0</v>
      </c>
      <c r="L25" s="14"/>
      <c r="M25" s="14"/>
      <c r="N25" s="14"/>
      <c r="O25" s="14">
        <f t="shared" si="4"/>
        <v>0</v>
      </c>
      <c r="P25" s="14"/>
      <c r="Q25" s="14">
        <f t="shared" si="5"/>
        <v>0</v>
      </c>
    </row>
    <row r="26" spans="2:17" s="2" customFormat="1" ht="77.25" customHeight="1">
      <c r="B26" s="6" t="s">
        <v>38</v>
      </c>
      <c r="C26" s="5" t="s">
        <v>39</v>
      </c>
      <c r="D26" s="14"/>
      <c r="E26" s="14">
        <f t="shared" si="0"/>
        <v>0</v>
      </c>
      <c r="F26" s="14"/>
      <c r="G26" s="14">
        <f t="shared" si="1"/>
        <v>0</v>
      </c>
      <c r="H26" s="14"/>
      <c r="I26" s="14">
        <f t="shared" si="2"/>
        <v>0</v>
      </c>
      <c r="J26" s="14"/>
      <c r="K26" s="14">
        <f t="shared" si="3"/>
        <v>0</v>
      </c>
      <c r="L26" s="14"/>
      <c r="M26" s="14"/>
      <c r="N26" s="14"/>
      <c r="O26" s="14">
        <f t="shared" si="4"/>
        <v>0</v>
      </c>
      <c r="P26" s="14"/>
      <c r="Q26" s="14">
        <f t="shared" si="5"/>
        <v>0</v>
      </c>
    </row>
    <row r="27" spans="2:17" s="2" customFormat="1" ht="63" customHeight="1">
      <c r="B27" s="7" t="s">
        <v>40</v>
      </c>
      <c r="C27" s="8" t="s">
        <v>41</v>
      </c>
      <c r="D27" s="15"/>
      <c r="E27" s="14">
        <f t="shared" si="0"/>
        <v>0</v>
      </c>
      <c r="F27" s="15"/>
      <c r="G27" s="14">
        <f t="shared" si="1"/>
        <v>0</v>
      </c>
      <c r="H27" s="15"/>
      <c r="I27" s="14">
        <f t="shared" si="2"/>
        <v>0</v>
      </c>
      <c r="J27" s="15"/>
      <c r="K27" s="14">
        <f t="shared" si="3"/>
        <v>0</v>
      </c>
      <c r="L27" s="14"/>
      <c r="M27" s="14"/>
      <c r="N27" s="15"/>
      <c r="O27" s="14">
        <f t="shared" si="4"/>
        <v>0</v>
      </c>
      <c r="P27" s="15"/>
      <c r="Q27" s="14">
        <f t="shared" si="5"/>
        <v>0</v>
      </c>
    </row>
    <row r="28" spans="2:17" s="2" customFormat="1" ht="60">
      <c r="B28" s="4">
        <v>5</v>
      </c>
      <c r="C28" s="5" t="s">
        <v>42</v>
      </c>
      <c r="D28" s="14"/>
      <c r="E28" s="14">
        <f t="shared" si="0"/>
        <v>0</v>
      </c>
      <c r="F28" s="14"/>
      <c r="G28" s="14">
        <f t="shared" si="1"/>
        <v>0</v>
      </c>
      <c r="H28" s="14"/>
      <c r="I28" s="14">
        <f t="shared" si="2"/>
        <v>0</v>
      </c>
      <c r="J28" s="14"/>
      <c r="K28" s="14">
        <f t="shared" si="3"/>
        <v>0</v>
      </c>
      <c r="L28" s="14"/>
      <c r="M28" s="14"/>
      <c r="N28" s="14"/>
      <c r="O28" s="14">
        <f t="shared" si="4"/>
        <v>0</v>
      </c>
      <c r="P28" s="14"/>
      <c r="Q28" s="14">
        <f t="shared" si="5"/>
        <v>0</v>
      </c>
    </row>
    <row r="29" spans="2:17" s="2" customFormat="1" ht="49.5" customHeight="1">
      <c r="B29" s="4">
        <v>6</v>
      </c>
      <c r="C29" s="5" t="s">
        <v>43</v>
      </c>
      <c r="D29" s="14">
        <v>53464.4</v>
      </c>
      <c r="E29" s="14">
        <f t="shared" si="0"/>
        <v>12296.812000000002</v>
      </c>
      <c r="F29" s="14">
        <v>48888.5</v>
      </c>
      <c r="G29" s="14">
        <f t="shared" si="1"/>
        <v>11244.355000000001</v>
      </c>
      <c r="H29" s="14">
        <v>45878.3</v>
      </c>
      <c r="I29" s="14">
        <f t="shared" si="2"/>
        <v>10552.009000000002</v>
      </c>
      <c r="J29" s="14">
        <v>35118</v>
      </c>
      <c r="K29" s="14">
        <f t="shared" si="3"/>
        <v>8077.14</v>
      </c>
      <c r="L29" s="14">
        <v>33787.8</v>
      </c>
      <c r="M29" s="14">
        <f>L29*0.23</f>
        <v>7771.194000000001</v>
      </c>
      <c r="N29" s="14">
        <v>48690</v>
      </c>
      <c r="O29" s="14">
        <f t="shared" si="4"/>
        <v>11198.7</v>
      </c>
      <c r="P29" s="14">
        <v>32559.8</v>
      </c>
      <c r="Q29" s="14">
        <f t="shared" si="5"/>
        <v>7488.754</v>
      </c>
    </row>
    <row r="30" spans="2:17" s="2" customFormat="1" ht="48.75" customHeight="1">
      <c r="B30" s="6" t="s">
        <v>44</v>
      </c>
      <c r="C30" s="5" t="s">
        <v>45</v>
      </c>
      <c r="D30" s="14">
        <v>53464.4</v>
      </c>
      <c r="E30" s="14">
        <f t="shared" si="0"/>
        <v>12296.812000000002</v>
      </c>
      <c r="F30" s="14">
        <v>48888.5</v>
      </c>
      <c r="G30" s="14">
        <f t="shared" si="1"/>
        <v>11244.355000000001</v>
      </c>
      <c r="H30" s="14">
        <v>45878.3</v>
      </c>
      <c r="I30" s="14">
        <f t="shared" si="2"/>
        <v>10552.009000000002</v>
      </c>
      <c r="J30" s="14">
        <v>35118</v>
      </c>
      <c r="K30" s="14">
        <f t="shared" si="3"/>
        <v>8077.14</v>
      </c>
      <c r="L30" s="14">
        <v>33787.8</v>
      </c>
      <c r="M30" s="14">
        <f>L30*0.23</f>
        <v>7771.194000000001</v>
      </c>
      <c r="N30" s="14">
        <v>48690</v>
      </c>
      <c r="O30" s="14">
        <f t="shared" si="4"/>
        <v>11198.7</v>
      </c>
      <c r="P30" s="14">
        <v>32559.8</v>
      </c>
      <c r="Q30" s="14">
        <f t="shared" si="5"/>
        <v>7488.754</v>
      </c>
    </row>
    <row r="31" spans="2:17" s="2" customFormat="1" ht="46.5" customHeight="1">
      <c r="B31" s="9" t="s">
        <v>46</v>
      </c>
      <c r="C31" s="5" t="s">
        <v>47</v>
      </c>
      <c r="D31" s="14">
        <v>53464.4</v>
      </c>
      <c r="E31" s="14">
        <f t="shared" si="0"/>
        <v>12296.812000000002</v>
      </c>
      <c r="F31" s="14">
        <v>48888.5</v>
      </c>
      <c r="G31" s="14">
        <f t="shared" si="1"/>
        <v>11244.355000000001</v>
      </c>
      <c r="H31" s="14">
        <v>45878.3</v>
      </c>
      <c r="I31" s="14">
        <f t="shared" si="2"/>
        <v>10552.009000000002</v>
      </c>
      <c r="J31" s="14">
        <v>35118</v>
      </c>
      <c r="K31" s="14">
        <f t="shared" si="3"/>
        <v>8077.14</v>
      </c>
      <c r="L31" s="14">
        <v>33787.8</v>
      </c>
      <c r="M31" s="14">
        <f>L31*0.23</f>
        <v>7771.194000000001</v>
      </c>
      <c r="N31" s="14">
        <v>48690</v>
      </c>
      <c r="O31" s="14">
        <f t="shared" si="4"/>
        <v>11198.7</v>
      </c>
      <c r="P31" s="14">
        <v>32559.8</v>
      </c>
      <c r="Q31" s="14">
        <f t="shared" si="5"/>
        <v>7488.754</v>
      </c>
    </row>
    <row r="32" spans="2:17" s="2" customFormat="1" ht="18" customHeight="1">
      <c r="B32" s="10" t="s">
        <v>48</v>
      </c>
      <c r="C32" s="11" t="s">
        <v>29</v>
      </c>
      <c r="D32" s="14"/>
      <c r="E32" s="14">
        <f t="shared" si="0"/>
        <v>0</v>
      </c>
      <c r="F32" s="14"/>
      <c r="G32" s="14">
        <f t="shared" si="1"/>
        <v>0</v>
      </c>
      <c r="H32" s="14"/>
      <c r="I32" s="14">
        <f t="shared" si="2"/>
        <v>0</v>
      </c>
      <c r="J32" s="14"/>
      <c r="K32" s="14">
        <f t="shared" si="3"/>
        <v>0</v>
      </c>
      <c r="L32" s="14"/>
      <c r="M32" s="14"/>
      <c r="N32" s="14"/>
      <c r="O32" s="14">
        <f t="shared" si="4"/>
        <v>0</v>
      </c>
      <c r="P32" s="14"/>
      <c r="Q32" s="14">
        <f t="shared" si="5"/>
        <v>0</v>
      </c>
    </row>
    <row r="33" spans="2:17" s="2" customFormat="1" ht="32.25" customHeight="1">
      <c r="B33" s="9" t="s">
        <v>49</v>
      </c>
      <c r="C33" s="5" t="s">
        <v>31</v>
      </c>
      <c r="D33" s="14"/>
      <c r="E33" s="14">
        <f t="shared" si="0"/>
        <v>0</v>
      </c>
      <c r="F33" s="14"/>
      <c r="G33" s="14">
        <f t="shared" si="1"/>
        <v>0</v>
      </c>
      <c r="H33" s="14"/>
      <c r="I33" s="14">
        <f t="shared" si="2"/>
        <v>0</v>
      </c>
      <c r="J33" s="14"/>
      <c r="K33" s="14">
        <f t="shared" si="3"/>
        <v>0</v>
      </c>
      <c r="L33" s="14"/>
      <c r="M33" s="14"/>
      <c r="N33" s="14"/>
      <c r="O33" s="14">
        <f t="shared" si="4"/>
        <v>0</v>
      </c>
      <c r="P33" s="14"/>
      <c r="Q33" s="14">
        <f t="shared" si="5"/>
        <v>0</v>
      </c>
    </row>
    <row r="34" spans="2:17" s="2" customFormat="1" ht="30" customHeight="1">
      <c r="B34" s="9" t="s">
        <v>50</v>
      </c>
      <c r="C34" s="5" t="s">
        <v>33</v>
      </c>
      <c r="D34" s="14"/>
      <c r="E34" s="14">
        <f t="shared" si="0"/>
        <v>0</v>
      </c>
      <c r="F34" s="14"/>
      <c r="G34" s="14">
        <f t="shared" si="1"/>
        <v>0</v>
      </c>
      <c r="H34" s="14"/>
      <c r="I34" s="14">
        <f t="shared" si="2"/>
        <v>0</v>
      </c>
      <c r="J34" s="14"/>
      <c r="K34" s="14">
        <f t="shared" si="3"/>
        <v>0</v>
      </c>
      <c r="L34" s="14"/>
      <c r="M34" s="14"/>
      <c r="N34" s="14"/>
      <c r="O34" s="14">
        <f t="shared" si="4"/>
        <v>0</v>
      </c>
      <c r="P34" s="14"/>
      <c r="Q34" s="14">
        <f t="shared" si="5"/>
        <v>0</v>
      </c>
    </row>
    <row r="35" spans="2:17" s="2" customFormat="1" ht="28.5" customHeight="1">
      <c r="B35" s="9" t="s">
        <v>51</v>
      </c>
      <c r="C35" s="5" t="s">
        <v>35</v>
      </c>
      <c r="D35" s="14"/>
      <c r="E35" s="14">
        <f t="shared" si="0"/>
        <v>0</v>
      </c>
      <c r="F35" s="14"/>
      <c r="G35" s="14">
        <f t="shared" si="1"/>
        <v>0</v>
      </c>
      <c r="H35" s="14"/>
      <c r="I35" s="14">
        <f t="shared" si="2"/>
        <v>0</v>
      </c>
      <c r="J35" s="14"/>
      <c r="K35" s="14">
        <f t="shared" si="3"/>
        <v>0</v>
      </c>
      <c r="L35" s="14"/>
      <c r="M35" s="14"/>
      <c r="N35" s="14"/>
      <c r="O35" s="14">
        <f t="shared" si="4"/>
        <v>0</v>
      </c>
      <c r="P35" s="14"/>
      <c r="Q35" s="14">
        <f t="shared" si="5"/>
        <v>0</v>
      </c>
    </row>
    <row r="36" spans="2:17" s="2" customFormat="1" ht="30" customHeight="1">
      <c r="B36" s="9" t="s">
        <v>52</v>
      </c>
      <c r="C36" s="5" t="s">
        <v>37</v>
      </c>
      <c r="D36" s="14"/>
      <c r="E36" s="14">
        <f t="shared" si="0"/>
        <v>0</v>
      </c>
      <c r="F36" s="14"/>
      <c r="G36" s="14">
        <f t="shared" si="1"/>
        <v>0</v>
      </c>
      <c r="H36" s="14"/>
      <c r="I36" s="14">
        <f t="shared" si="2"/>
        <v>0</v>
      </c>
      <c r="J36" s="14"/>
      <c r="K36" s="14">
        <f t="shared" si="3"/>
        <v>0</v>
      </c>
      <c r="L36" s="14"/>
      <c r="M36" s="14"/>
      <c r="N36" s="14"/>
      <c r="O36" s="14">
        <f t="shared" si="4"/>
        <v>0</v>
      </c>
      <c r="P36" s="14"/>
      <c r="Q36" s="14">
        <f t="shared" si="5"/>
        <v>0</v>
      </c>
    </row>
    <row r="37" spans="2:17" s="2" customFormat="1" ht="75.75" customHeight="1">
      <c r="B37" s="9" t="s">
        <v>53</v>
      </c>
      <c r="C37" s="5" t="s">
        <v>39</v>
      </c>
      <c r="D37" s="14"/>
      <c r="E37" s="14">
        <f t="shared" si="0"/>
        <v>0</v>
      </c>
      <c r="F37" s="14"/>
      <c r="G37" s="14">
        <f t="shared" si="1"/>
        <v>0</v>
      </c>
      <c r="H37" s="14"/>
      <c r="I37" s="14">
        <f t="shared" si="2"/>
        <v>0</v>
      </c>
      <c r="J37" s="14"/>
      <c r="K37" s="14">
        <f t="shared" si="3"/>
        <v>0</v>
      </c>
      <c r="L37" s="14"/>
      <c r="M37" s="14"/>
      <c r="N37" s="14"/>
      <c r="O37" s="14">
        <f t="shared" si="4"/>
        <v>0</v>
      </c>
      <c r="P37" s="14"/>
      <c r="Q37" s="14">
        <f t="shared" si="5"/>
        <v>0</v>
      </c>
    </row>
    <row r="38" spans="2:17" s="2" customFormat="1" ht="65.25" customHeight="1">
      <c r="B38" s="9" t="s">
        <v>54</v>
      </c>
      <c r="C38" s="5" t="s">
        <v>55</v>
      </c>
      <c r="D38" s="14"/>
      <c r="E38" s="14">
        <f t="shared" si="0"/>
        <v>0</v>
      </c>
      <c r="F38" s="14"/>
      <c r="G38" s="14">
        <f t="shared" si="1"/>
        <v>0</v>
      </c>
      <c r="H38" s="14"/>
      <c r="I38" s="14">
        <f t="shared" si="2"/>
        <v>0</v>
      </c>
      <c r="J38" s="14"/>
      <c r="K38" s="14">
        <f t="shared" si="3"/>
        <v>0</v>
      </c>
      <c r="L38" s="14"/>
      <c r="M38" s="14"/>
      <c r="N38" s="14"/>
      <c r="O38" s="14">
        <f t="shared" si="4"/>
        <v>0</v>
      </c>
      <c r="P38" s="14"/>
      <c r="Q38" s="14">
        <f t="shared" si="5"/>
        <v>0</v>
      </c>
    </row>
    <row r="39" spans="2:17" s="2" customFormat="1" ht="45">
      <c r="B39" s="4">
        <v>7</v>
      </c>
      <c r="C39" s="5" t="s">
        <v>56</v>
      </c>
      <c r="D39" s="14">
        <v>53464.4</v>
      </c>
      <c r="E39" s="14">
        <f t="shared" si="0"/>
        <v>12296.812000000002</v>
      </c>
      <c r="F39" s="14">
        <v>48888.5</v>
      </c>
      <c r="G39" s="14">
        <f t="shared" si="1"/>
        <v>11244.355000000001</v>
      </c>
      <c r="H39" s="14">
        <f>H40+H41+H42</f>
        <v>45878.3</v>
      </c>
      <c r="I39" s="14">
        <f t="shared" si="2"/>
        <v>10552.009000000002</v>
      </c>
      <c r="J39" s="14">
        <f>J40+J41+J42</f>
        <v>35118</v>
      </c>
      <c r="K39" s="14">
        <f t="shared" si="3"/>
        <v>8077.14</v>
      </c>
      <c r="L39" s="14">
        <f>L40+L41+L42</f>
        <v>33787.8</v>
      </c>
      <c r="M39" s="14">
        <f>L39*0.23</f>
        <v>7771.194000000001</v>
      </c>
      <c r="N39" s="14">
        <f>N40+N41+N42</f>
        <v>48690</v>
      </c>
      <c r="O39" s="14">
        <f t="shared" si="4"/>
        <v>11198.7</v>
      </c>
      <c r="P39" s="14">
        <f>P40+P41+P42</f>
        <v>32559.8</v>
      </c>
      <c r="Q39" s="14">
        <f t="shared" si="5"/>
        <v>7488.754</v>
      </c>
    </row>
    <row r="40" spans="2:17" s="2" customFormat="1" ht="15">
      <c r="B40" s="6" t="s">
        <v>57</v>
      </c>
      <c r="C40" s="5" t="s">
        <v>58</v>
      </c>
      <c r="D40" s="14">
        <v>45701.7</v>
      </c>
      <c r="E40" s="14">
        <f t="shared" si="0"/>
        <v>10511.391</v>
      </c>
      <c r="F40" s="14">
        <v>36989.8</v>
      </c>
      <c r="G40" s="14">
        <f t="shared" si="1"/>
        <v>8507.654</v>
      </c>
      <c r="H40" s="14">
        <v>33126.4</v>
      </c>
      <c r="I40" s="14">
        <f t="shared" si="2"/>
        <v>7619.072000000001</v>
      </c>
      <c r="J40" s="14">
        <v>20036.8</v>
      </c>
      <c r="K40" s="14">
        <f t="shared" si="3"/>
        <v>4608.464</v>
      </c>
      <c r="L40" s="14">
        <v>14061.2</v>
      </c>
      <c r="M40" s="14">
        <f>L40*0.23</f>
        <v>3234.0760000000005</v>
      </c>
      <c r="N40" s="14">
        <v>37034</v>
      </c>
      <c r="O40" s="14">
        <f t="shared" si="4"/>
        <v>8517.82</v>
      </c>
      <c r="P40" s="14">
        <v>13763.8</v>
      </c>
      <c r="Q40" s="14">
        <f t="shared" si="5"/>
        <v>3165.674</v>
      </c>
    </row>
    <row r="41" spans="2:17" s="2" customFormat="1" ht="30">
      <c r="B41" s="6" t="s">
        <v>59</v>
      </c>
      <c r="C41" s="5" t="s">
        <v>60</v>
      </c>
      <c r="D41" s="14">
        <v>1552.6</v>
      </c>
      <c r="E41" s="14">
        <f t="shared" si="0"/>
        <v>357.098</v>
      </c>
      <c r="F41" s="14">
        <v>1639.8</v>
      </c>
      <c r="G41" s="14">
        <f t="shared" si="1"/>
        <v>377.154</v>
      </c>
      <c r="H41" s="14">
        <v>1618.8</v>
      </c>
      <c r="I41" s="14">
        <f t="shared" si="2"/>
        <v>372.324</v>
      </c>
      <c r="J41" s="14">
        <v>1712.1</v>
      </c>
      <c r="K41" s="14">
        <f t="shared" si="3"/>
        <v>393.783</v>
      </c>
      <c r="L41" s="14">
        <v>1651.61</v>
      </c>
      <c r="M41" s="14">
        <f>L41*0.23</f>
        <v>379.8703</v>
      </c>
      <c r="N41" s="14">
        <v>1572.2</v>
      </c>
      <c r="O41" s="14">
        <f t="shared" si="4"/>
        <v>361.60600000000005</v>
      </c>
      <c r="P41" s="14">
        <v>1696</v>
      </c>
      <c r="Q41" s="14">
        <f t="shared" si="5"/>
        <v>390.08000000000004</v>
      </c>
    </row>
    <row r="42" spans="2:17" s="2" customFormat="1" ht="15">
      <c r="B42" s="6" t="s">
        <v>61</v>
      </c>
      <c r="C42" s="5" t="s">
        <v>62</v>
      </c>
      <c r="D42" s="14">
        <v>6210.1</v>
      </c>
      <c r="E42" s="14">
        <f t="shared" si="0"/>
        <v>1428.323</v>
      </c>
      <c r="F42" s="14">
        <v>10258.9</v>
      </c>
      <c r="G42" s="14">
        <f t="shared" si="1"/>
        <v>2359.547</v>
      </c>
      <c r="H42" s="14">
        <v>11133.1</v>
      </c>
      <c r="I42" s="14">
        <f t="shared" si="2"/>
        <v>2560.6130000000003</v>
      </c>
      <c r="J42" s="14">
        <v>13369.1</v>
      </c>
      <c r="K42" s="14">
        <f t="shared" si="3"/>
        <v>3074.893</v>
      </c>
      <c r="L42" s="14">
        <v>18074.99</v>
      </c>
      <c r="M42" s="14">
        <f>L42*0.23</f>
        <v>4157.247700000001</v>
      </c>
      <c r="N42" s="14">
        <v>10083.8</v>
      </c>
      <c r="O42" s="14">
        <f t="shared" si="4"/>
        <v>2319.274</v>
      </c>
      <c r="P42" s="14">
        <v>17100</v>
      </c>
      <c r="Q42" s="14">
        <f t="shared" si="5"/>
        <v>3933</v>
      </c>
    </row>
    <row r="43" spans="2:17" s="2" customFormat="1" ht="45">
      <c r="B43" s="4">
        <v>8</v>
      </c>
      <c r="C43" s="5" t="s">
        <v>63</v>
      </c>
      <c r="D43" s="14"/>
      <c r="E43" s="14">
        <f t="shared" si="0"/>
        <v>0</v>
      </c>
      <c r="F43" s="14"/>
      <c r="G43" s="14">
        <f t="shared" si="1"/>
        <v>0</v>
      </c>
      <c r="H43" s="14"/>
      <c r="I43" s="14">
        <f t="shared" si="2"/>
        <v>0</v>
      </c>
      <c r="J43" s="14"/>
      <c r="K43" s="14">
        <f t="shared" si="3"/>
        <v>0</v>
      </c>
      <c r="L43" s="14"/>
      <c r="M43" s="14"/>
      <c r="N43" s="14"/>
      <c r="O43" s="14">
        <f t="shared" si="4"/>
        <v>0</v>
      </c>
      <c r="P43" s="14"/>
      <c r="Q43" s="14">
        <f t="shared" si="5"/>
        <v>0</v>
      </c>
    </row>
    <row r="44" spans="2:17" s="2" customFormat="1" ht="15">
      <c r="B44" s="4" t="s">
        <v>64</v>
      </c>
      <c r="C44" s="5" t="s">
        <v>58</v>
      </c>
      <c r="D44" s="14"/>
      <c r="E44" s="14">
        <f t="shared" si="0"/>
        <v>0</v>
      </c>
      <c r="F44" s="14"/>
      <c r="G44" s="14">
        <f t="shared" si="1"/>
        <v>0</v>
      </c>
      <c r="H44" s="14"/>
      <c r="I44" s="14">
        <f t="shared" si="2"/>
        <v>0</v>
      </c>
      <c r="J44" s="14"/>
      <c r="K44" s="14">
        <f t="shared" si="3"/>
        <v>0</v>
      </c>
      <c r="L44" s="14"/>
      <c r="M44" s="14"/>
      <c r="N44" s="14"/>
      <c r="O44" s="14">
        <f t="shared" si="4"/>
        <v>0</v>
      </c>
      <c r="P44" s="14"/>
      <c r="Q44" s="14">
        <f t="shared" si="5"/>
        <v>0</v>
      </c>
    </row>
    <row r="45" spans="2:17" s="2" customFormat="1" ht="30">
      <c r="B45" s="6" t="s">
        <v>65</v>
      </c>
      <c r="C45" s="5" t="s">
        <v>60</v>
      </c>
      <c r="D45" s="14"/>
      <c r="E45" s="14">
        <f t="shared" si="0"/>
        <v>0</v>
      </c>
      <c r="F45" s="14"/>
      <c r="G45" s="14">
        <f t="shared" si="1"/>
        <v>0</v>
      </c>
      <c r="H45" s="14"/>
      <c r="I45" s="14">
        <f t="shared" si="2"/>
        <v>0</v>
      </c>
      <c r="J45" s="14"/>
      <c r="K45" s="14">
        <f t="shared" si="3"/>
        <v>0</v>
      </c>
      <c r="L45" s="14"/>
      <c r="M45" s="14"/>
      <c r="N45" s="14"/>
      <c r="O45" s="14">
        <f t="shared" si="4"/>
        <v>0</v>
      </c>
      <c r="P45" s="14"/>
      <c r="Q45" s="14">
        <f t="shared" si="5"/>
        <v>0</v>
      </c>
    </row>
    <row r="46" spans="2:17" s="2" customFormat="1" ht="15">
      <c r="B46" s="6" t="s">
        <v>66</v>
      </c>
      <c r="C46" s="5" t="s">
        <v>62</v>
      </c>
      <c r="D46" s="14"/>
      <c r="E46" s="14">
        <f t="shared" si="0"/>
        <v>0</v>
      </c>
      <c r="F46" s="14"/>
      <c r="G46" s="14">
        <f t="shared" si="1"/>
        <v>0</v>
      </c>
      <c r="H46" s="14"/>
      <c r="I46" s="14">
        <f t="shared" si="2"/>
        <v>0</v>
      </c>
      <c r="J46" s="14"/>
      <c r="K46" s="14">
        <f t="shared" si="3"/>
        <v>0</v>
      </c>
      <c r="L46" s="14"/>
      <c r="M46" s="14"/>
      <c r="N46" s="14"/>
      <c r="O46" s="14">
        <f t="shared" si="4"/>
        <v>0</v>
      </c>
      <c r="P46" s="14"/>
      <c r="Q46" s="14">
        <f t="shared" si="5"/>
        <v>0</v>
      </c>
    </row>
    <row r="47" spans="2:17" s="2" customFormat="1" ht="45">
      <c r="B47" s="4">
        <v>9</v>
      </c>
      <c r="C47" s="5" t="s">
        <v>67</v>
      </c>
      <c r="D47" s="14">
        <v>53464.4</v>
      </c>
      <c r="E47" s="14">
        <f t="shared" si="0"/>
        <v>12296.812000000002</v>
      </c>
      <c r="F47" s="14">
        <v>48888.5</v>
      </c>
      <c r="G47" s="14">
        <f t="shared" si="1"/>
        <v>11244.355000000001</v>
      </c>
      <c r="H47" s="14">
        <f>H48+H49+H50</f>
        <v>45878.3</v>
      </c>
      <c r="I47" s="14">
        <f t="shared" si="2"/>
        <v>10552.009000000002</v>
      </c>
      <c r="J47" s="14">
        <f>J48+J49+J50</f>
        <v>35118</v>
      </c>
      <c r="K47" s="14">
        <f t="shared" si="3"/>
        <v>8077.14</v>
      </c>
      <c r="L47" s="14">
        <f>L48+L49+L50</f>
        <v>33787.8</v>
      </c>
      <c r="M47" s="14">
        <f>L47*0.23</f>
        <v>7771.194000000001</v>
      </c>
      <c r="N47" s="14">
        <f>N48+N49+N50</f>
        <v>48690</v>
      </c>
      <c r="O47" s="14">
        <f t="shared" si="4"/>
        <v>11198.7</v>
      </c>
      <c r="P47" s="14">
        <f>P48+P49+P50</f>
        <v>32559.8</v>
      </c>
      <c r="Q47" s="14">
        <f t="shared" si="5"/>
        <v>7488.754</v>
      </c>
    </row>
    <row r="48" spans="2:17" s="2" customFormat="1" ht="15">
      <c r="B48" s="6" t="s">
        <v>68</v>
      </c>
      <c r="C48" s="5" t="s">
        <v>58</v>
      </c>
      <c r="D48" s="14">
        <v>45701.7</v>
      </c>
      <c r="E48" s="14">
        <f t="shared" si="0"/>
        <v>10511.391</v>
      </c>
      <c r="F48" s="14">
        <v>36989.8</v>
      </c>
      <c r="G48" s="14">
        <f t="shared" si="1"/>
        <v>8507.654</v>
      </c>
      <c r="H48" s="14">
        <v>33126.4</v>
      </c>
      <c r="I48" s="14">
        <f t="shared" si="2"/>
        <v>7619.072000000001</v>
      </c>
      <c r="J48" s="14">
        <v>20036.8</v>
      </c>
      <c r="K48" s="14">
        <f t="shared" si="3"/>
        <v>4608.464</v>
      </c>
      <c r="L48" s="14">
        <v>14061.2</v>
      </c>
      <c r="M48" s="14">
        <f>L48*0.23</f>
        <v>3234.0760000000005</v>
      </c>
      <c r="N48" s="14">
        <v>37034</v>
      </c>
      <c r="O48" s="14">
        <f t="shared" si="4"/>
        <v>8517.82</v>
      </c>
      <c r="P48" s="14">
        <v>13763.8</v>
      </c>
      <c r="Q48" s="14">
        <f t="shared" si="5"/>
        <v>3165.674</v>
      </c>
    </row>
    <row r="49" spans="2:17" s="2" customFormat="1" ht="30">
      <c r="B49" s="6" t="s">
        <v>69</v>
      </c>
      <c r="C49" s="5" t="s">
        <v>60</v>
      </c>
      <c r="D49" s="14">
        <v>1552.6</v>
      </c>
      <c r="E49" s="14">
        <f t="shared" si="0"/>
        <v>357.098</v>
      </c>
      <c r="F49" s="14">
        <v>1639.8</v>
      </c>
      <c r="G49" s="14">
        <f t="shared" si="1"/>
        <v>377.154</v>
      </c>
      <c r="H49" s="14">
        <v>1618.8</v>
      </c>
      <c r="I49" s="14">
        <f t="shared" si="2"/>
        <v>372.324</v>
      </c>
      <c r="J49" s="14">
        <v>1712.1</v>
      </c>
      <c r="K49" s="14">
        <f t="shared" si="3"/>
        <v>393.783</v>
      </c>
      <c r="L49" s="14">
        <v>1651.61</v>
      </c>
      <c r="M49" s="14">
        <f>L49*0.23</f>
        <v>379.8703</v>
      </c>
      <c r="N49" s="14">
        <v>1572.2</v>
      </c>
      <c r="O49" s="14">
        <f t="shared" si="4"/>
        <v>361.60600000000005</v>
      </c>
      <c r="P49" s="14">
        <v>1696</v>
      </c>
      <c r="Q49" s="14">
        <f t="shared" si="5"/>
        <v>390.08000000000004</v>
      </c>
    </row>
    <row r="50" spans="2:17" s="2" customFormat="1" ht="15">
      <c r="B50" s="6" t="s">
        <v>70</v>
      </c>
      <c r="C50" s="5" t="s">
        <v>62</v>
      </c>
      <c r="D50" s="14">
        <v>6210.1</v>
      </c>
      <c r="E50" s="14">
        <f t="shared" si="0"/>
        <v>1428.323</v>
      </c>
      <c r="F50" s="14">
        <v>10258.9</v>
      </c>
      <c r="G50" s="14">
        <f t="shared" si="1"/>
        <v>2359.547</v>
      </c>
      <c r="H50" s="14">
        <v>11133.1</v>
      </c>
      <c r="I50" s="14">
        <f t="shared" si="2"/>
        <v>2560.6130000000003</v>
      </c>
      <c r="J50" s="14">
        <v>13369.1</v>
      </c>
      <c r="K50" s="14">
        <f t="shared" si="3"/>
        <v>3074.893</v>
      </c>
      <c r="L50" s="14">
        <v>18074.99</v>
      </c>
      <c r="M50" s="14">
        <f>L50*0.23</f>
        <v>4157.247700000001</v>
      </c>
      <c r="N50" s="14">
        <v>10083.8</v>
      </c>
      <c r="O50" s="14">
        <f t="shared" si="4"/>
        <v>2319.274</v>
      </c>
      <c r="P50" s="14">
        <v>17100</v>
      </c>
      <c r="Q50" s="14">
        <f t="shared" si="5"/>
        <v>3933</v>
      </c>
    </row>
    <row r="51" s="2" customFormat="1" ht="15">
      <c r="B51" s="12"/>
    </row>
    <row r="52" s="1" customFormat="1" ht="15">
      <c r="B52" s="13" t="s">
        <v>71</v>
      </c>
    </row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</sheetData>
  <sheetProtection/>
  <mergeCells count="12">
    <mergeCell ref="P8:Q9"/>
    <mergeCell ref="D9:E9"/>
    <mergeCell ref="F9:G9"/>
    <mergeCell ref="H9:I9"/>
    <mergeCell ref="J9:K9"/>
    <mergeCell ref="L9:M9"/>
    <mergeCell ref="B6:P6"/>
    <mergeCell ref="B7:P7"/>
    <mergeCell ref="B8:B10"/>
    <mergeCell ref="C8:C10"/>
    <mergeCell ref="D8:M8"/>
    <mergeCell ref="N8:O9"/>
  </mergeCells>
  <printOptions/>
  <pageMargins left="0.69" right="0.24" top="0.55" bottom="0.44" header="0.5" footer="0.3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2020-12-30T06:46:04Z</cp:lastPrinted>
  <dcterms:created xsi:type="dcterms:W3CDTF">1996-10-08T23:32:33Z</dcterms:created>
  <dcterms:modified xsi:type="dcterms:W3CDTF">2021-01-25T09:44:53Z</dcterms:modified>
  <cp:category/>
  <cp:version/>
  <cp:contentType/>
  <cp:contentStatus/>
</cp:coreProperties>
</file>